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1"/>
  </bookViews>
  <sheets>
    <sheet name="學術單位" sheetId="1" r:id="rId1"/>
    <sheet name="行政單位" sheetId="2" r:id="rId2"/>
  </sheets>
  <definedNames/>
  <calcPr fullCalcOnLoad="1"/>
</workbook>
</file>

<file path=xl/sharedStrings.xml><?xml version="1.0" encoding="utf-8"?>
<sst xmlns="http://schemas.openxmlformats.org/spreadsheetml/2006/main" count="246" uniqueCount="223">
  <si>
    <t>秘書室</t>
  </si>
  <si>
    <t>人事室</t>
  </si>
  <si>
    <t>研究發展處</t>
  </si>
  <si>
    <t>行銷與流通管理系</t>
  </si>
  <si>
    <t xml:space="preserve">I would suggest that indents not be used on English pages online.  Either an indent OR a space between paragraphs is used to indicate a new paragraph in English, not both.  Usually online, most websites choose to indicate paragrahing via an extra space.  </t>
  </si>
  <si>
    <t>B30</t>
  </si>
  <si>
    <t>B23</t>
  </si>
  <si>
    <t>Simple "user friendly" layout. The "Purpose" section is effectively one long sentence which could do with being broken up. Minor grammatical errors elsewhere. General overview of purpose but no specifics regarding curriculum.</t>
  </si>
  <si>
    <t>B22</t>
  </si>
  <si>
    <t>Simple layout. The information has not been updated since 2009. Several hyperlinks are dead. e.g. faculty, curriculum.</t>
  </si>
  <si>
    <t>B21</t>
  </si>
  <si>
    <t>企業電子化學程</t>
  </si>
  <si>
    <t>B20</t>
  </si>
  <si>
    <t>精密機械研發中心</t>
  </si>
  <si>
    <t>B27</t>
  </si>
  <si>
    <t>B26</t>
  </si>
  <si>
    <t>B25</t>
  </si>
  <si>
    <t>B24</t>
  </si>
  <si>
    <t>B29</t>
  </si>
  <si>
    <t>B28</t>
  </si>
  <si>
    <t>Very well done; English is clear and easy to understand.  Some pages and linked to files (such as the Graduate Degree Examination Timetable and Relevant Regulations and other files on the "For International Students") need a tiny bit of editing.  Quite a few URLs link to pdf and word doc or excel files, it would be nice to know this before clicking the link. On the "Academic Affairs Services &amp; Resources": the link to Blackboard should be changed to my.stut.edu.tw; "Online English Learning" is a dead link; "Teaching Feedback" is the incorrect URL.  Also, several links link to Chinese only pages--it would be nice to know this before clicking the link.</t>
  </si>
  <si>
    <t>Linked to here from site above.  I think this site is in need of a redesign.  While the English is clear and easy to understand.  The info provided in several places on the site seems to come from 2006-2008.  We have much more updated materials and info for the CLC now.  Further the design looks old and outdated.  If I came to this page wanting to study Chinese, I would think that the school doesn't really care about this program.  It should be much more accessible and easy to read (instead of full of cumbersome info that is not pertinent to someone looking to study in the CLC at STUT).  Further, the related links are all in Chinese.  I think the location page should not only point to the location of the CLC on STUT's campus, but also point users to the location of STUT in Taiwan. The courses offered info is outdated (2010-2011).  There is a ALOT of info on just a few pages--to make this more user friendly, this can be divided up into several pages with less info on each one.  When there is SO much to read, nothing will be read.</t>
  </si>
  <si>
    <t>奈米科技研究所</t>
  </si>
  <si>
    <t>財經法律研究所</t>
  </si>
  <si>
    <t>B40</t>
  </si>
  <si>
    <t>B41</t>
  </si>
  <si>
    <t>B32</t>
  </si>
  <si>
    <t>B31</t>
  </si>
  <si>
    <t>B34</t>
  </si>
  <si>
    <t>B33</t>
  </si>
  <si>
    <t>B36</t>
  </si>
  <si>
    <t xml:space="preserve">Design seems conflicting--parts of the design are clean and professional, while other aspects use inconsistent fonts and cute, flowery graphics. While the grammar isn't awful, the writing style is clearly Chinglish and a not easily understood by native speakers.  So, it is in need of at least editing, and at best rewriting. Patent infomation seems outdated--with the latest info being from 2008.  Further, the use of ROC years, will be confusing to people new to or unfamilar with Taiwan's use of ROC years.  For example, they will think that 86 is 1986, not 1997. Address at the bottom of the site is our old address.  </t>
  </si>
  <si>
    <t>B35</t>
  </si>
  <si>
    <t>光電半導體中心</t>
  </si>
  <si>
    <t>B38</t>
  </si>
  <si>
    <t>B37</t>
  </si>
  <si>
    <t>B39</t>
  </si>
  <si>
    <t>財務金融程系</t>
  </si>
  <si>
    <t>英文網站</t>
  </si>
  <si>
    <t>資訊傳播系</t>
  </si>
  <si>
    <t>Some of the items in the side bar are in Chinese.  There are only two pages in English on this site.  Again, the amount of information offered on the English version of this site is very slim compared to what is offered on the Chinese Site. What is there is clear and easy to understand.  But a tiny bit of editing is needed (such as Mmonthly).</t>
  </si>
  <si>
    <t xml:space="preserve">A great deal of useful information. Very detailed, with links to all the departments. Layout is a bit confusing, though. Too much emphasis on the Facebook links. Some minor spelling and grammar errors here and there. </t>
  </si>
  <si>
    <t>Bright and simple layout. Easy navigation. All the links work. There are plenty of errors in grammar and in choice of word category on the "Introduction" page. The site contains information about the objectives of the center but nothing regarding its programs.</t>
  </si>
  <si>
    <t>B51</t>
  </si>
  <si>
    <t>B52</t>
  </si>
  <si>
    <t>學務處</t>
  </si>
  <si>
    <t>B50</t>
  </si>
  <si>
    <t>化工與材料研究中心</t>
  </si>
  <si>
    <t>B49</t>
  </si>
  <si>
    <t>A09</t>
  </si>
  <si>
    <t>B48</t>
  </si>
  <si>
    <t>A08</t>
  </si>
  <si>
    <t>B47</t>
  </si>
  <si>
    <t>B46</t>
  </si>
  <si>
    <t>A07</t>
  </si>
  <si>
    <t>B45</t>
  </si>
  <si>
    <t>單位</t>
  </si>
  <si>
    <t>B44</t>
  </si>
  <si>
    <t>First thing I see when I click this link is that I'm being redirected to: engwww.pers.stut.edu.tw/ (no http).  Site map is blank with nothing there.  The amount of information offered on the English version of this site is very slim compared to what is offered on the Chinese Site. What is there is clear and easy to understand.</t>
  </si>
  <si>
    <t>B43</t>
  </si>
  <si>
    <t xml:space="preserve">Easy to navigate with very simple layout. The "Objectives" page has a different layout to the other pages, for some reason. The homepage reads "eachers" rather than "Teachers". </t>
  </si>
  <si>
    <t>Page does not load.</t>
  </si>
  <si>
    <t>B42</t>
  </si>
  <si>
    <t>A02</t>
  </si>
  <si>
    <t>A01</t>
  </si>
  <si>
    <t>科技管理研究所</t>
  </si>
  <si>
    <t>A06</t>
  </si>
  <si>
    <t>A05</t>
  </si>
  <si>
    <t>A04</t>
  </si>
  <si>
    <t>A03</t>
  </si>
  <si>
    <t>Not much content. Limited information. Several dead links. Does not look like it has been updated for a while. Some spelling mistakes: i.e. "faculty"</t>
  </si>
  <si>
    <t xml:space="preserve">Simple layout. Provides the most basic information regarding their program of study. Some scattered grammatical errors/awkward sentences. </t>
  </si>
  <si>
    <t>多媒體與電腦娛樂科學系</t>
  </si>
  <si>
    <t>Easy to navigate, and very stylish contemporary-looking design. Longer stretches of text do not read "native speaker-like", but communication is not impeded. Many of the links at the top of the sreen do not lead to anything (everything right of "Courses").</t>
  </si>
  <si>
    <t>Unable to open the website</t>
  </si>
  <si>
    <t>n/a</t>
  </si>
  <si>
    <t>B58</t>
  </si>
  <si>
    <t>The front page is confusing.  The "more" leads to the "introduction" but is not really a clear continuation, but a whole new page.  Further, the map is of the entire school, and there are better maps of the campus online elsewhere; the calendar serves no purpose but to take up space.  It provides no new information.  The address at the bottom is our old address with YongKong as a city.  The "History" seems to be of the entire school, not the "extension division."  Some pages have sidebar navigation, some don't.  It would be useful for all pages to have sidebar navigation.  On the emblem and motto page, the links to photos are broken; further, this is for the entire school and can be found on the main STUT English page.  Why is it repeated here?  Same goes for the "Transporting to STUT" page.  The Contact us link wants to open an email client.  Many people these days no longer use email software as they use email programs online.  A contact page should be added with phone numbers and email addresses listed--not simply a link to open an email client.  The resources page is simply a list of link to departments.  If just a list is needed, it should be called what it is, and it is not "resources."</t>
  </si>
  <si>
    <t>A18</t>
  </si>
  <si>
    <t>師資培育中心</t>
  </si>
  <si>
    <t>B57</t>
  </si>
  <si>
    <t>B59</t>
  </si>
  <si>
    <t>教務處</t>
  </si>
  <si>
    <t>B54</t>
  </si>
  <si>
    <t>B53</t>
  </si>
  <si>
    <t>B56</t>
  </si>
  <si>
    <t>B55</t>
  </si>
  <si>
    <t>A11</t>
  </si>
  <si>
    <t>A colorful, simple but effective design. It is easy to navigate and the graphics are clear. Lots of detailed content. Some grammatical errors with definite/indefinite article</t>
  </si>
  <si>
    <t>A10</t>
  </si>
  <si>
    <t>A13</t>
  </si>
  <si>
    <t>A12</t>
  </si>
  <si>
    <t>A15</t>
  </si>
  <si>
    <t>A14</t>
  </si>
  <si>
    <t>A17</t>
  </si>
  <si>
    <t>comments</t>
  </si>
  <si>
    <t>A16</t>
  </si>
  <si>
    <t>幼稚園</t>
  </si>
  <si>
    <t>通訊工程研究所</t>
  </si>
  <si>
    <t>The web-page is eye-catching and attractive to view . The layout is clear and easy to navigate. The content of the prospects, undergraduate and graduate programs would benefit from more detail or a list of courses. See the department of information management for example.</t>
  </si>
  <si>
    <t>幼兒保育系</t>
  </si>
  <si>
    <t>餐旅管理系</t>
  </si>
  <si>
    <t>Easy to navigate, with quite thorough coverage of department and curriculum. Useful information regarding scholarships for international students. The language used is grammatical and appropriate.</t>
  </si>
  <si>
    <t>先進積體電路設計與應用技術發展中心</t>
  </si>
  <si>
    <t xml:space="preserve">Clear layout. Detailed and useful information. Easy to navigate. However, there are some minor spelling errors here and there. </t>
  </si>
  <si>
    <t>Only the "Overview" page is in English, and this contains grammatical errors. Only very general information regarding the curriculum. The mass of links and ads on the left of the screen is distracting and might be better placed on another page (some of the links do not work anyway).</t>
  </si>
  <si>
    <t>AMBA</t>
  </si>
  <si>
    <t>Extra note in regards to ALL pages</t>
  </si>
  <si>
    <t>Comments</t>
  </si>
  <si>
    <t>工業管理研究所</t>
  </si>
  <si>
    <t>教育領導與評鑑研究所</t>
  </si>
  <si>
    <t>中文網站</t>
  </si>
  <si>
    <t>Easy to navigate and very detailed. There are a lot of grammatical and lexical errors on the website. All the links work.</t>
  </si>
  <si>
    <t>生物技術試量產暨功能性評估技研中心</t>
  </si>
  <si>
    <t>化學工程和材料工程系</t>
  </si>
  <si>
    <t xml:space="preserve">Easy to navigate. Thorough coverage of department and curriculum with multiple downloads. The only problem is several relatively minor grammatical errors on the "Introduction" page. </t>
  </si>
  <si>
    <t>數位設計學院</t>
  </si>
  <si>
    <t>育成中心</t>
  </si>
  <si>
    <t>電子工程系</t>
  </si>
  <si>
    <t>Simple "user-friendly" layout makes the site easy to navigate. The links to recent industry-related news on the home page looks like a good idea. There are inconsistencies in font and in capitalization. The "Introduction" and "Department" sections are poorly written which gives rise to some confusion.</t>
  </si>
  <si>
    <t>媒體與設計研究發展中心</t>
  </si>
  <si>
    <t>生醫電子中心</t>
  </si>
  <si>
    <t>Seems to be only available in Chinese.</t>
  </si>
  <si>
    <t>Excellent graphics and pictures. Several dead links to: department of applied English, Graduate Institute of Technological and Vocational Education and Human Resource Development, and the Chinese language center</t>
  </si>
  <si>
    <t>國際企業系</t>
  </si>
  <si>
    <t>生物醫學工程研究所</t>
  </si>
  <si>
    <t>新能源中心</t>
  </si>
  <si>
    <t>圖書館</t>
  </si>
  <si>
    <t>Only a general mission statement in English, the rest of the site is in Chinese.</t>
  </si>
  <si>
    <t>生物科技系</t>
  </si>
  <si>
    <t>Only one page is in English, and it is in need of editing.  All links go to Chinese pages.  Further, what is offered on the English version of the site is very slim compared to what is offered on the Chinese site.  Address at the bottom of the site is our old address.</t>
  </si>
  <si>
    <t>語言中心</t>
  </si>
  <si>
    <t xml:space="preserve">The "Accessible Wed" shortcuts do not always work.  I tested them out.  </t>
  </si>
  <si>
    <t>無</t>
  </si>
  <si>
    <t>Easy to navigate, colourful, and full of photographs. Grammatical errors in longer stretches of text. Some information is missing on the "Curriculum" page where there is a long string of question marks (?????).</t>
  </si>
  <si>
    <t>國際事務處</t>
  </si>
  <si>
    <t>Basic information provided. Simple layout. Several sections are awkwardly written, with grammar and spelling errors, particularly the curriculum section</t>
  </si>
  <si>
    <t>企業電子化研究中心</t>
  </si>
  <si>
    <t>Home page's info for "news," "exhibits," and "visiting rules" is all Chinese.  The link to the collections room on the space page is dead.  Text content leans towards being Chinglish and needs revision and editing in order to be easily understood by an international audience.  Past exhibitions is very outdated with the "latest" exhibitions being from 2005.  Contact us opens my gmail account--while this is better than trying to open software on my computer without my permission, I think that a contact page should provide email and phone and address--then on this page the email can be linked to open my email account via gmail or what have you. Only two of the four links in the sidebar for "related links" goes to a page; however, both of these pages are no longer working.  So, all four related links are useless.  Finally, the address in the sidebar is our old address.</t>
  </si>
  <si>
    <t>古機械研究中心</t>
  </si>
  <si>
    <t>華語中心</t>
  </si>
  <si>
    <t xml:space="preserve">Colorful and simple layout. Seems unfinished. Several links lead to empty pages. Some awkward sentences and poor grammar. </t>
  </si>
  <si>
    <t>環安衛中心</t>
  </si>
  <si>
    <t>Outdated information. hard to read because of bad graphics and design. Content has not been updated for many years. Some dead links.</t>
  </si>
  <si>
    <t>應用英語系</t>
  </si>
  <si>
    <t>視覺傳達系、數位內容與動畫設計研究所</t>
  </si>
  <si>
    <t>企業管理系(人力資源管理所)</t>
  </si>
  <si>
    <t>A very detailed website with a good layout. All the links work and the language, on the whole, is accurate. One mistake in 'words from our chairman' "Comparing with graduates from other departments" should be: "Compared with...."</t>
  </si>
  <si>
    <t>教學發展中心</t>
  </si>
  <si>
    <t>通識教育中心</t>
  </si>
  <si>
    <t>A good color scheme with, sharp, simple graphics. Very detailed regarding the courses and employment opportunities. All the links work. One spelling mistake on the first page "Curriculum eatures" should be "features".</t>
  </si>
  <si>
    <t>Home page is essentially blank--this is odd.  The link to "news" goes to the home page, which is blank.  On the training page it says that it provides info about recent training sessions, but no such info is provided.  The laws page is all in Chinese. Overall, the design is clean and clear, but some minor editing is needed to the content.</t>
  </si>
  <si>
    <t>Limited information provided. Very simple layout and design. Several spelling and grammar errors, i.e. "Missouri" in the faculty section</t>
  </si>
  <si>
    <t>A simple but effective layout with lots of detail. Hyperlink to 'courses' is dead. Some of the vocabulary is awkward or incorrect. e.g. advance the training of general capacity of humanity, excellent globally visionary.</t>
  </si>
  <si>
    <t>產業創新與創造力中心</t>
  </si>
  <si>
    <t>商管學院</t>
  </si>
  <si>
    <t>Very detailed websites. All the pages are clear. Some awkward language (grammar, vocabulary choice). In the facilities section no facilities are listed.</t>
  </si>
  <si>
    <t xml:space="preserve">Provides good information. Layout is simple. Home page is a bit confusing, as provides information about the university instead of the department. Some awkward sentences and grammatical/spelling errors. </t>
  </si>
  <si>
    <t>醫療輔具科技中心</t>
  </si>
  <si>
    <t>A clear, simple layout. Very detailed with good hyperlinks. The amount of detail is the best feature of this site. Some grammatical on the 1st page. Some spelling mistakes. e.g. methodolog</t>
  </si>
  <si>
    <t>Link incorrect</t>
  </si>
  <si>
    <t>Easy to navigate, and very stylish contemporary-looking design. Longer stretches of text do not read "native speaker-like", but communication is not impeded. A general mission statement but little information regarding programs. The "more" links all seem to be dead.</t>
  </si>
  <si>
    <t>資訊工程系</t>
  </si>
  <si>
    <t>藝文中心</t>
  </si>
  <si>
    <t>機器人中心</t>
  </si>
  <si>
    <t>工學院</t>
  </si>
  <si>
    <t>人文與社會學院</t>
  </si>
  <si>
    <t>Easy to navigate, and very colourful and cheery with lots of photographs. Longer stretches of text contain grammatical or word choice errors. The information contained on the website is rather general, with little information regarding the curriculum.</t>
  </si>
  <si>
    <t xml:space="preserve">First thing I see when I click this link is that I'm being redirected to: http://engwww.cc.stut.edu.tw/ (no http). The Site Map page is blank; there is nothing there. Design is professional and navigation is easy to follow.  Editing, however, is needed on all pages with significant text.  On this page: http://engwww.cc.stut.edu.tw/Our-Service/Information-Management the Faculty link goes to the student page, and the student link goes to the faculty page.  On the information for faculty, several of the links are outdated or broken.  Further, as a foreign teacher at STUT for 5 years, I never knew a page to the various links we need to use existed in English.  This very helpful page is so buried that it can't be found easily.  If the links to this page were updated, it would be very helpful to the international teachers on campus if we could access this info easily and quickly.  The same is true for the student page--some links are broken.  Further, some links are to Chinese only pages; this would be nice to know before clicking the links.   The page "software download" is a bit misleading since applications (for example: email password change) can be downloaded on this page too.  Further, the link to the access the downloads is broken.  </t>
  </si>
  <si>
    <t>Provides very basic information. Simple layout. Seems sort of unfinished, though. Some topics are listed, but not linked to any topics.</t>
  </si>
  <si>
    <t>Very little information on this site bar a general introduction. No information on faculty or curriculum.</t>
  </si>
  <si>
    <t>電機工程系</t>
  </si>
  <si>
    <t>A clear, simple design but it looks old fashioned. All of the hyperlinks work but the content is limited. Very little content in the curriculum. The prospects page is not about students prospects, it looks like it is the aims of the department. A few grammatical errors.</t>
  </si>
  <si>
    <t xml:space="preserve">Page does not load. </t>
  </si>
  <si>
    <t>資訊管理系</t>
  </si>
  <si>
    <t>Clear and easy to navigate. Font is rather small. Few pages in English. The Introduction to the department is rather "wordy" and contains many grammatical errors. Also plenty of typos (e.g. "sratch" for "search"). Nothing in English in the way of curriculum.</t>
  </si>
  <si>
    <t>great design--professional and updated.  The news area seems outdated--the latest news is from 2011 and before that is 2009.  I couldn't get the "albums" to open.  For example, this page (http://test.orzidea.com/en/history/showinfo-70.html) only gave me a black box with arrows.  Further, when clicking the photos at the bottom, I thought it would open to an album of photos, but it sends me to a page that lists all the albums; however, the titles are very ambiguous (book01, book02, ect.).  The links are bit confusing because on the sidebar there is another set of links called "category" (but category of what?), When clicking the latest link (2010) I was taken to a page that had all the photo albums listed in Chinese only.  On these albums, the photos loaded fine.  Again, it's confusing because the titles have the dates at "2010.10/16" but the date is listed on the right as "2011.3.25."  Perhaps that is the posting date; nonetheless it is confusing.  On the links page, all links are in Chinese. On the forms to download, the admissions regulations form says "2008 Southern Taiwan University Admission Regulations and Application Form"--why is this four years out of date?  The "upcoming events" are from 2009.  Some of the news stories have some awkward English (example: http://test.orzidea.com/en/results/showinfo-7.html) and need a bit of editing.  The text on the "about us" page needs editing.  The member (should this be staff?) info is all in Chinese.  The international cooperation page is all in Chinese.  The contact us page is all in Chinese. The linked to affiliated site: http://intstud.stut.edu.tw/ is clean, clear, and well done.  It is easy to read and packed full of info for international students.</t>
  </si>
  <si>
    <t>應用日語系</t>
  </si>
  <si>
    <t>會計室</t>
  </si>
  <si>
    <t>體育教育中心</t>
  </si>
  <si>
    <t>電力電子中心</t>
  </si>
  <si>
    <t>EMBA</t>
  </si>
  <si>
    <t>創新產品設計系</t>
  </si>
  <si>
    <t>管理與資訊系</t>
  </si>
  <si>
    <t xml:space="preserve">Most of this site's content is well written, but some minor editing is still needed.  The floor guides with maps are very nice and helpful. Link to the STUT Library Catalog is broken on this page: http://lib.stut.edu.tw/e_libweb/research/research.htm#catalogs.  On the policy page, have the rules about bags changed?  The policy on this page might be outdated.  The "What's New" info on the front page is from 2009.  On the home page, the link to "Library Tours and Classes" leads to "Reference Service."   All info on the "upcoming information" page is from 2009 or earlier. What is the difference between "Rules" and "Policies"--the info on these two pages seem to overlap; should they be combined?  Ah, it took me awhile, but I figured out that "Policies" are for the entire library and "Rules" are for the media area--this should be made more clear on the pages, perhaps making the titles more specific. Address at the bottom of the site is our old address.  </t>
  </si>
  <si>
    <t>GMBA</t>
  </si>
  <si>
    <t>B19</t>
  </si>
  <si>
    <t>稽核室</t>
  </si>
  <si>
    <t>B17</t>
  </si>
  <si>
    <t>負責人</t>
  </si>
  <si>
    <t>B18</t>
  </si>
  <si>
    <t xml:space="preserve">Very simple with only three pages.  Some editing is needed, but overall understandable.  Address at the bottom of the site is our old address.  </t>
  </si>
  <si>
    <t>休閒事業管理系</t>
  </si>
  <si>
    <t>B11</t>
  </si>
  <si>
    <t>B12</t>
  </si>
  <si>
    <t xml:space="preserve">First thing I see when I click this link is that I'm being redirected to: http://engwww.osa.stut.edu.tw/ (no http). Overall, site is well designed and easy to navigate.  A tiny bit of editing is needed here and there; with the exception of the club descriptions and some of the forms on the "Forms Download" which need a bit more editing; further, only 27 of 43 clubs are listed on the club page.  </t>
  </si>
  <si>
    <t>B10</t>
  </si>
  <si>
    <t>B15</t>
  </si>
  <si>
    <t>B16</t>
  </si>
  <si>
    <t>B13</t>
  </si>
  <si>
    <t xml:space="preserve">Very clear and simple design. Provides good basic information about the program. There are also few grammatical errors as well. </t>
  </si>
  <si>
    <t>B14</t>
  </si>
  <si>
    <t xml:space="preserve">Some good information and simple layout. Similar to websites of other departments. Several dead links. </t>
  </si>
  <si>
    <t>軍訓室</t>
  </si>
  <si>
    <t>計算機與資訊網路中心</t>
  </si>
  <si>
    <t>Layout is a bit confusing, as part of the page does not load. Hard to tell what department the page is for. Link for faculty loads the department's Chinese web page. Some of the information is very outdated: "By August 2002..."</t>
  </si>
  <si>
    <t>B06</t>
  </si>
  <si>
    <t>B07</t>
  </si>
  <si>
    <t>B08</t>
  </si>
  <si>
    <t>光電工程系</t>
  </si>
  <si>
    <t>機械工程系(含機電科技研究所)</t>
  </si>
  <si>
    <t>B09</t>
  </si>
  <si>
    <t>總務處</t>
  </si>
  <si>
    <t>進修部</t>
  </si>
  <si>
    <t xml:space="preserve">Very limited in content, as only very basic information is provided. Simple design. A few grammatical errors here and there. </t>
  </si>
  <si>
    <t>B01</t>
  </si>
  <si>
    <t>B02</t>
  </si>
  <si>
    <t>B03</t>
  </si>
  <si>
    <t>奈米科技研究中心</t>
  </si>
  <si>
    <t>B04</t>
  </si>
  <si>
    <t>B05</t>
  </si>
  <si>
    <t>會計資訊系</t>
  </si>
  <si>
    <t>能源工程研究所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</si>
</sst>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1">
    <font>
      <sz val="10"/>
      <name val="Arial"/>
      <family val="2"/>
    </font>
    <font>
      <sz val="12"/>
      <color indexed="8"/>
      <name val="Arial"/>
      <family val="2"/>
    </font>
    <font>
      <b/>
      <sz val="10"/>
      <color indexed="8"/>
      <name val="Arial"/>
      <family val="2"/>
    </font>
    <font>
      <sz val="10"/>
      <color indexed="8"/>
      <name val="Arial"/>
      <family val="2"/>
    </font>
    <font>
      <u val="single"/>
      <sz val="10"/>
      <color indexed="39"/>
      <name val="Arial"/>
      <family val="2"/>
    </font>
    <font>
      <u val="single"/>
      <sz val="12"/>
      <color indexed="39"/>
      <name val="新細明體"/>
      <family val="1"/>
    </font>
    <font>
      <sz val="9"/>
      <name val="細明體"/>
      <family val="3"/>
    </font>
    <font>
      <b/>
      <sz val="18"/>
      <color indexed="62"/>
      <name val="新細明體"/>
      <family val="1"/>
    </font>
    <font>
      <b/>
      <sz val="15"/>
      <color indexed="62"/>
      <name val="Bookman Old Style"/>
      <family val="1"/>
    </font>
    <font>
      <b/>
      <sz val="13"/>
      <color indexed="62"/>
      <name val="Bookman Old Style"/>
      <family val="1"/>
    </font>
    <font>
      <b/>
      <sz val="11"/>
      <color indexed="62"/>
      <name val="Bookman Old Style"/>
      <family val="1"/>
    </font>
    <font>
      <sz val="10"/>
      <color indexed="17"/>
      <name val="Bookman Old Style"/>
      <family val="1"/>
    </font>
    <font>
      <sz val="10"/>
      <color indexed="20"/>
      <name val="Bookman Old Style"/>
      <family val="1"/>
    </font>
    <font>
      <sz val="10"/>
      <color indexed="60"/>
      <name val="Bookman Old Style"/>
      <family val="1"/>
    </font>
    <font>
      <sz val="10"/>
      <color indexed="62"/>
      <name val="Bookman Old Style"/>
      <family val="1"/>
    </font>
    <font>
      <b/>
      <sz val="10"/>
      <color indexed="63"/>
      <name val="Bookman Old Style"/>
      <family val="1"/>
    </font>
    <font>
      <b/>
      <sz val="10"/>
      <color indexed="52"/>
      <name val="Bookman Old Style"/>
      <family val="1"/>
    </font>
    <font>
      <sz val="10"/>
      <color indexed="52"/>
      <name val="Bookman Old Style"/>
      <family val="1"/>
    </font>
    <font>
      <b/>
      <sz val="10"/>
      <color indexed="12"/>
      <name val="Bookman Old Style"/>
      <family val="1"/>
    </font>
    <font>
      <sz val="10"/>
      <color indexed="53"/>
      <name val="Bookman Old Style"/>
      <family val="1"/>
    </font>
    <font>
      <i/>
      <sz val="10"/>
      <color indexed="23"/>
      <name val="Bookman Old Style"/>
      <family val="1"/>
    </font>
    <font>
      <b/>
      <sz val="10"/>
      <color indexed="8"/>
      <name val="Bookman Old Style"/>
      <family val="1"/>
    </font>
    <font>
      <sz val="10"/>
      <color indexed="12"/>
      <name val="Bookman Old Style"/>
      <family val="1"/>
    </font>
    <font>
      <sz val="10"/>
      <color indexed="8"/>
      <name val="Bookman Old Style"/>
      <family val="1"/>
    </font>
    <font>
      <sz val="10"/>
      <color theme="1"/>
      <name val="Bookman Old Style"/>
      <family val="1"/>
    </font>
    <font>
      <sz val="10"/>
      <color theme="0"/>
      <name val="Bookman Old Style"/>
      <family val="1"/>
    </font>
    <font>
      <sz val="10"/>
      <color rgb="FF9C6500"/>
      <name val="Bookman Old Style"/>
      <family val="1"/>
    </font>
    <font>
      <b/>
      <sz val="10"/>
      <color theme="1"/>
      <name val="Bookman Old Style"/>
      <family val="1"/>
    </font>
    <font>
      <sz val="10"/>
      <color rgb="FF006100"/>
      <name val="Bookman Old Style"/>
      <family val="1"/>
    </font>
    <font>
      <b/>
      <sz val="10"/>
      <color rgb="FFFA7D00"/>
      <name val="Bookman Old Style"/>
      <family val="1"/>
    </font>
    <font>
      <sz val="10"/>
      <color rgb="FFFA7D00"/>
      <name val="Bookman Old Style"/>
      <family val="1"/>
    </font>
    <font>
      <i/>
      <sz val="10"/>
      <color rgb="FF7F7F7F"/>
      <name val="Bookman Old Style"/>
      <family val="1"/>
    </font>
    <font>
      <b/>
      <sz val="18"/>
      <color theme="3"/>
      <name val="Cambria"/>
      <family val="1"/>
    </font>
    <font>
      <b/>
      <sz val="15"/>
      <color theme="3"/>
      <name val="Bookman Old Style"/>
      <family val="1"/>
    </font>
    <font>
      <b/>
      <sz val="13"/>
      <color theme="3"/>
      <name val="Bookman Old Style"/>
      <family val="1"/>
    </font>
    <font>
      <b/>
      <sz val="11"/>
      <color theme="3"/>
      <name val="Bookman Old Style"/>
      <family val="1"/>
    </font>
    <font>
      <sz val="10"/>
      <color rgb="FF3F3F76"/>
      <name val="Bookman Old Style"/>
      <family val="1"/>
    </font>
    <font>
      <b/>
      <sz val="10"/>
      <color rgb="FF3F3F3F"/>
      <name val="Bookman Old Style"/>
      <family val="1"/>
    </font>
    <font>
      <b/>
      <sz val="10"/>
      <color theme="0"/>
      <name val="Bookman Old Style"/>
      <family val="1"/>
    </font>
    <font>
      <sz val="10"/>
      <color rgb="FF9C0006"/>
      <name val="Bookman Old Style"/>
      <family val="1"/>
    </font>
    <font>
      <sz val="10"/>
      <color rgb="FFFF0000"/>
      <name val="Bookman Old Styl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1"/>
        <bgColor indexed="64"/>
      </patternFill>
    </fill>
    <fill>
      <patternFill patternType="solid">
        <fgColor indexed="1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7">
    <xf numFmtId="0" fontId="0" fillId="0" borderId="0" xfId="0" applyAlignment="1">
      <alignment vertical="center"/>
    </xf>
    <xf numFmtId="0" fontId="1" fillId="0" borderId="10" xfId="0" applyNumberFormat="1" applyFont="1" applyFill="1" applyBorder="1" applyAlignment="1">
      <alignment horizontal="left" vertical="center"/>
    </xf>
    <xf numFmtId="0" fontId="2" fillId="33" borderId="11" xfId="0" applyNumberFormat="1" applyFont="1" applyFill="1" applyBorder="1" applyAlignment="1">
      <alignment horizontal="center" vertical="center"/>
    </xf>
    <xf numFmtId="0" fontId="0" fillId="0" borderId="12" xfId="0" applyNumberFormat="1" applyFont="1" applyFill="1" applyBorder="1" applyAlignment="1">
      <alignment wrapText="1"/>
    </xf>
    <xf numFmtId="0" fontId="3" fillId="0" borderId="11" xfId="0" applyNumberFormat="1" applyFont="1" applyFill="1" applyBorder="1" applyAlignment="1">
      <alignment vertical="center"/>
    </xf>
    <xf numFmtId="0" fontId="3" fillId="0" borderId="11" xfId="0" applyNumberFormat="1" applyFont="1" applyFill="1" applyBorder="1" applyAlignment="1">
      <alignment horizontal="left" vertical="center"/>
    </xf>
    <xf numFmtId="0" fontId="4" fillId="0" borderId="11" xfId="0" applyNumberFormat="1" applyFont="1" applyFill="1" applyBorder="1" applyAlignment="1">
      <alignment vertical="center"/>
    </xf>
    <xf numFmtId="0" fontId="0" fillId="0" borderId="11" xfId="0" applyNumberFormat="1" applyFont="1" applyFill="1" applyBorder="1" applyAlignment="1">
      <alignment wrapText="1"/>
    </xf>
    <xf numFmtId="0" fontId="4" fillId="0" borderId="11"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4" fillId="0" borderId="13"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15" xfId="0" applyNumberFormat="1" applyFont="1" applyFill="1" applyBorder="1" applyAlignment="1">
      <alignment vertical="center"/>
    </xf>
    <xf numFmtId="0" fontId="5" fillId="0" borderId="11" xfId="0" applyNumberFormat="1" applyFont="1" applyFill="1" applyBorder="1" applyAlignment="1">
      <alignment vertical="center"/>
    </xf>
    <xf numFmtId="0" fontId="3" fillId="0" borderId="12"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11" xfId="0" applyNumberFormat="1" applyFont="1" applyFill="1" applyBorder="1" applyAlignment="1">
      <alignment horizontal="left" vertical="center"/>
    </xf>
    <xf numFmtId="0" fontId="5" fillId="34" borderId="11" xfId="0" applyNumberFormat="1" applyFont="1" applyFill="1" applyBorder="1" applyAlignment="1">
      <alignment horizontal="left" vertical="center"/>
    </xf>
    <xf numFmtId="0" fontId="3" fillId="34" borderId="12" xfId="0" applyNumberFormat="1" applyFont="1" applyFill="1" applyBorder="1" applyAlignment="1">
      <alignment vertical="center"/>
    </xf>
    <xf numFmtId="0" fontId="4" fillId="34" borderId="11" xfId="0" applyNumberFormat="1" applyFont="1" applyFill="1" applyBorder="1" applyAlignment="1">
      <alignment vertical="center"/>
    </xf>
    <xf numFmtId="0" fontId="2" fillId="33" borderId="16" xfId="0" applyNumberFormat="1" applyFont="1" applyFill="1" applyBorder="1" applyAlignment="1">
      <alignment horizontal="center" vertical="center"/>
    </xf>
    <xf numFmtId="0" fontId="0" fillId="0" borderId="17"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15" xfId="0" applyNumberFormat="1" applyFont="1" applyFill="1" applyBorder="1" applyAlignment="1">
      <alignment wrapText="1"/>
    </xf>
    <xf numFmtId="0" fontId="0" fillId="0" borderId="18" xfId="0" applyNumberFormat="1" applyFont="1" applyFill="1" applyBorder="1" applyAlignment="1">
      <alignment wrapText="1"/>
    </xf>
    <xf numFmtId="0" fontId="0" fillId="0" borderId="0" xfId="0" applyNumberFormat="1" applyFont="1" applyFill="1" applyAlignment="1">
      <alignment wrapText="1"/>
    </xf>
    <xf numFmtId="0" fontId="0" fillId="0" borderId="19" xfId="0" applyNumberFormat="1" applyFont="1" applyFill="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D6D4CB"/>
      <rgbColor rgb="00DBEEF4"/>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zoomScalePageLayoutView="0" workbookViewId="0" topLeftCell="A1">
      <selection activeCell="F1" sqref="F1:F16384"/>
    </sheetView>
  </sheetViews>
  <sheetFormatPr defaultColWidth="17.140625" defaultRowHeight="12.75" customHeight="1"/>
  <cols>
    <col min="1" max="1" width="4.8515625" style="0" customWidth="1"/>
    <col min="2" max="2" width="25.140625" style="0" customWidth="1"/>
    <col min="3" max="4" width="11.421875" style="0" hidden="1" customWidth="1"/>
    <col min="5" max="5" width="38.00390625" style="0" customWidth="1"/>
    <col min="6" max="6" width="100.00390625" style="0" customWidth="1"/>
    <col min="7" max="7" width="26.140625" style="0" customWidth="1"/>
  </cols>
  <sheetData>
    <row r="1" spans="1:6" ht="15">
      <c r="A1" s="1"/>
      <c r="B1" s="1"/>
      <c r="C1" s="1"/>
      <c r="D1" s="1"/>
      <c r="E1" s="1"/>
      <c r="F1" s="1"/>
    </row>
    <row r="2" spans="1:7" ht="12.75">
      <c r="A2" s="2"/>
      <c r="B2" s="2" t="s">
        <v>56</v>
      </c>
      <c r="C2" s="2" t="s">
        <v>111</v>
      </c>
      <c r="D2" s="2" t="s">
        <v>189</v>
      </c>
      <c r="E2" s="2" t="s">
        <v>38</v>
      </c>
      <c r="F2" s="2" t="s">
        <v>95</v>
      </c>
      <c r="G2" s="3"/>
    </row>
    <row r="3" spans="1:7" ht="25.5">
      <c r="A3" s="4" t="s">
        <v>215</v>
      </c>
      <c r="B3" s="5" t="s">
        <v>165</v>
      </c>
      <c r="C3" s="6" t="str">
        <f>HYPERLINK("http://eng.stut.edu.tw/","http://eng.stut.edu.tw/")</f>
        <v>http://eng.stut.edu.tw/</v>
      </c>
      <c r="D3" s="4"/>
      <c r="E3" s="6" t="str">
        <f>HYPERLINK("http://eng.stut.edu.tw/english/index_e.php","http://eng.stut.edu.tw/english/index_e.php")</f>
        <v>http://eng.stut.edu.tw/english/index_e.php</v>
      </c>
      <c r="F3" s="7" t="s">
        <v>205</v>
      </c>
      <c r="G3" s="3"/>
    </row>
    <row r="4" spans="1:7" ht="25.5">
      <c r="A4" s="4" t="s">
        <v>216</v>
      </c>
      <c r="B4" s="5" t="s">
        <v>210</v>
      </c>
      <c r="C4" s="8" t="str">
        <f>HYPERLINK("http://mech.stut.edu.tw/","http://mech.stut.edu.tw/")</f>
        <v>http://mech.stut.edu.tw/</v>
      </c>
      <c r="D4" s="4"/>
      <c r="E4" s="6" t="str">
        <f>HYPERLINK("http://mech.stut.edu.tw/index.php?option=com_content&amp;view=article&amp;id=17&amp;Itemid=34","http://mech.stut.edu.tw/index.php?option=com_content&amp;view=article&amp;id=17&amp;Itemid=34")</f>
        <v>http://mech.stut.edu.tw/index.php?option=com_content&amp;view=article&amp;id=17&amp;Itemid=34</v>
      </c>
      <c r="F4" s="7" t="s">
        <v>71</v>
      </c>
      <c r="G4" s="3"/>
    </row>
    <row r="5" spans="1:7" ht="12.75">
      <c r="A5" s="4" t="s">
        <v>217</v>
      </c>
      <c r="B5" s="5" t="s">
        <v>171</v>
      </c>
      <c r="C5" s="8" t="str">
        <f>HYPERLINK("http://www.ee.stut.edu.tw/","http://www.ee.stut.edu.tw/")</f>
        <v>http://www.ee.stut.edu.tw/</v>
      </c>
      <c r="D5" s="4"/>
      <c r="E5" s="6" t="str">
        <f>HYPERLINK("http://www.ee.stut.edu.tw/eng/","http://www.ee.stut.edu.tw/eng/")</f>
        <v>http://www.ee.stut.edu.tw/eng/</v>
      </c>
      <c r="F5" s="7" t="s">
        <v>173</v>
      </c>
      <c r="G5" s="3"/>
    </row>
    <row r="6" spans="1:7" ht="25.5">
      <c r="A6" s="4" t="s">
        <v>219</v>
      </c>
      <c r="B6" s="5" t="s">
        <v>118</v>
      </c>
      <c r="C6" s="8" t="str">
        <f>HYPERLINK("http://www.eecs.stut.edu.tw/","http://www.eecs.stut.edu.tw/")</f>
        <v>http://www.eecs.stut.edu.tw/</v>
      </c>
      <c r="D6" s="4"/>
      <c r="E6" s="6" t="str">
        <f>HYPERLINK("http://www.eecs.stut.edu.tw/EE/eng/forintroduction.php","http://www.eecs.stut.edu.tw/EE/eng/forintroduction.php")</f>
        <v>http://www.eecs.stut.edu.tw/EE/eng/forintroduction.php</v>
      </c>
      <c r="F6" s="7" t="s">
        <v>200</v>
      </c>
      <c r="G6" s="3"/>
    </row>
    <row r="7" spans="1:7" ht="25.5">
      <c r="A7" s="4" t="s">
        <v>220</v>
      </c>
      <c r="B7" s="5" t="s">
        <v>114</v>
      </c>
      <c r="C7" s="6" t="str">
        <f>HYPERLINK("http://chem.stut.edu.tw/","http://chem.stut.edu.tw/")</f>
        <v>http://chem.stut.edu.tw/</v>
      </c>
      <c r="D7" s="4"/>
      <c r="E7" s="6" t="str">
        <f>HYPERLINK("http://chem.stut.edu.tw/english/english_web/index(english).htm","http://chem.stut.edu.tw/english/english_web/index(english).htm")</f>
        <v>http://chem.stut.edu.tw/english/english_web/index(english).htm</v>
      </c>
      <c r="F7" s="7" t="s">
        <v>157</v>
      </c>
      <c r="G7" s="3"/>
    </row>
    <row r="8" spans="1:7" ht="25.5">
      <c r="A8" s="4" t="s">
        <v>206</v>
      </c>
      <c r="B8" s="5" t="s">
        <v>129</v>
      </c>
      <c r="C8" s="6" t="str">
        <f>HYPERLINK("http://bio.stut.edu.tw/","http://bio.stut.edu.tw/")</f>
        <v>http://bio.stut.edu.tw/</v>
      </c>
      <c r="D8" s="4"/>
      <c r="E8" s="6" t="str">
        <f>HYPERLINK("http://bio.stut.edu.tw/english/","http://bio.stut.edu.tw/english/")</f>
        <v>http://bio.stut.edu.tw/english/</v>
      </c>
      <c r="F8" s="7" t="s">
        <v>141</v>
      </c>
      <c r="G8" s="3"/>
    </row>
    <row r="9" spans="1:7" ht="25.5">
      <c r="A9" s="4" t="s">
        <v>207</v>
      </c>
      <c r="B9" s="5" t="s">
        <v>162</v>
      </c>
      <c r="C9" s="6" t="str">
        <f>HYPERLINK("http://www.csie.stut.edu.tw/","http://www.csie.stut.edu.tw/")</f>
        <v>http://www.csie.stut.edu.tw/</v>
      </c>
      <c r="D9" s="4"/>
      <c r="E9" s="6" t="str">
        <f>HYPERLINK("http://www.csie.stut.edu.tw/English/","http://www.csie.stut.edu.tw/English/")</f>
        <v>http://www.csie.stut.edu.tw/English/</v>
      </c>
      <c r="F9" s="7" t="s">
        <v>152</v>
      </c>
      <c r="G9" s="3"/>
    </row>
    <row r="10" spans="1:7" ht="16.5">
      <c r="A10" s="4" t="s">
        <v>208</v>
      </c>
      <c r="B10" s="5" t="s">
        <v>209</v>
      </c>
      <c r="C10" s="9" t="str">
        <f>HYPERLINK("http://oe.stut.edu.tw/","http://oe.stut.edu.tw/")</f>
        <v>http://oe.stut.edu.tw/</v>
      </c>
      <c r="D10" s="4"/>
      <c r="E10" s="4" t="s">
        <v>133</v>
      </c>
      <c r="F10" s="7"/>
      <c r="G10" s="3"/>
    </row>
    <row r="11" spans="1:7" ht="25.5">
      <c r="A11" s="4" t="s">
        <v>211</v>
      </c>
      <c r="B11" s="5" t="s">
        <v>22</v>
      </c>
      <c r="C11" s="6" t="str">
        <f>HYPERLINK("http://nanotec.stut.edu.tw/","http://nanotec.stut.edu.tw/")</f>
        <v>http://nanotec.stut.edu.tw/</v>
      </c>
      <c r="D11" s="4"/>
      <c r="E11" s="6" t="str">
        <f>HYPERLINK("http://nanotec.stut.edu.tw/english/english_index.htm","http://nanotec.stut.edu.tw/english/english_index.htm")</f>
        <v>http://nanotec.stut.edu.tw/english/english_index.htm</v>
      </c>
      <c r="F11" s="7" t="s">
        <v>136</v>
      </c>
      <c r="G11" s="3"/>
    </row>
    <row r="12" spans="1:7" ht="16.5">
      <c r="A12" s="4" t="s">
        <v>196</v>
      </c>
      <c r="B12" s="5" t="s">
        <v>222</v>
      </c>
      <c r="C12" s="9" t="str">
        <f>HYPERLINK("http://iee.stut.edu.tw/","http://iee.stut.edu.tw/")</f>
        <v>http://iee.stut.edu.tw/</v>
      </c>
      <c r="D12" s="4"/>
      <c r="E12" s="4" t="s">
        <v>133</v>
      </c>
      <c r="F12" s="7"/>
      <c r="G12" s="3"/>
    </row>
    <row r="13" spans="1:7" ht="12.75">
      <c r="A13" s="4" t="s">
        <v>193</v>
      </c>
      <c r="B13" s="5" t="s">
        <v>125</v>
      </c>
      <c r="C13" s="6" t="str">
        <f>HYPERLINK("http://www.bme.stut.edu.tw/","http://www.bme.stut.edu.tw/")</f>
        <v>http://www.bme.stut.edu.tw/</v>
      </c>
      <c r="D13" s="4"/>
      <c r="E13" s="6" t="str">
        <f>HYPERLINK("http://www.ee.stut.edu.tw/bme/web/en_index.php","http://www.ee.stut.edu.tw/bme/web/en_index.php")</f>
        <v>http://www.ee.stut.edu.tw/bme/web/en_index.php</v>
      </c>
      <c r="F13" s="7" t="s">
        <v>202</v>
      </c>
      <c r="G13" s="3"/>
    </row>
    <row r="14" spans="1:7" ht="25.5">
      <c r="A14" s="4" t="s">
        <v>194</v>
      </c>
      <c r="B14" s="5" t="s">
        <v>98</v>
      </c>
      <c r="C14" s="8" t="str">
        <f>HYPERLINK("http://www.eecs.stut.edu.tw/~eecs_comm/","http://www.eecs.stut.edu.tw/~eecs_comm/")</f>
        <v>http://www.eecs.stut.edu.tw/~eecs_comm/</v>
      </c>
      <c r="D14" s="4"/>
      <c r="E14" s="10" t="str">
        <f>HYPERLINK("http://www.eecs.stut.edu.tw/~eecs_comm/en/index.html","http://www.eecs.stut.edu.tw/~eecs_comm/en/index.html")</f>
        <v>http://www.eecs.stut.edu.tw/~eecs_comm/en/index.html</v>
      </c>
      <c r="F14" s="7" t="s">
        <v>169</v>
      </c>
      <c r="G14" s="3"/>
    </row>
    <row r="15" spans="1:7" ht="25.5">
      <c r="A15" s="4" t="s">
        <v>199</v>
      </c>
      <c r="B15" s="5" t="s">
        <v>155</v>
      </c>
      <c r="C15" s="8" t="str">
        <f>HYPERLINK("http://management.stut.edu.tw/","http://management.stut.edu.tw/")</f>
        <v>http://management.stut.edu.tw/</v>
      </c>
      <c r="D15" s="4"/>
      <c r="E15" s="11" t="str">
        <f>HYPERLINK("http://management.stut.edu.tw/eg2010/","http://management.stut.edu.tw/eg2010/")</f>
        <v>http://management.stut.edu.tw/eg2010/</v>
      </c>
      <c r="F15" s="7" t="s">
        <v>41</v>
      </c>
      <c r="G15" s="3"/>
    </row>
    <row r="16" spans="1:7" ht="25.5">
      <c r="A16" s="4" t="s">
        <v>201</v>
      </c>
      <c r="B16" s="5" t="s">
        <v>106</v>
      </c>
      <c r="C16" s="6" t="str">
        <f>HYPERLINK("http://amba.stut.edu.tw/","http://amba.stut.edu.tw/")</f>
        <v>http://amba.stut.edu.tw/</v>
      </c>
      <c r="D16" s="4"/>
      <c r="E16" s="12" t="str">
        <f>HYPERLINK("http://amba.stut.edu.tw/eg01.html","http://amba.stut.edu.tw/eg01.html")</f>
        <v>http://amba.stut.edu.tw/eg01.html</v>
      </c>
      <c r="F16" s="7" t="s">
        <v>214</v>
      </c>
      <c r="G16" s="3"/>
    </row>
    <row r="17" spans="1:7" ht="16.5">
      <c r="A17" s="4" t="s">
        <v>197</v>
      </c>
      <c r="B17" s="5" t="s">
        <v>181</v>
      </c>
      <c r="C17" s="13" t="str">
        <f>HYPERLINK("http://emba.stut.edu.tw/","http://emba.stut.edu.tw/")</f>
        <v>http://emba.stut.edu.tw/</v>
      </c>
      <c r="D17" s="4"/>
      <c r="E17" s="4" t="s">
        <v>133</v>
      </c>
      <c r="F17" s="7"/>
      <c r="G17" s="3"/>
    </row>
    <row r="18" spans="1:7" ht="25.5">
      <c r="A18" s="4" t="s">
        <v>198</v>
      </c>
      <c r="B18" s="5" t="s">
        <v>65</v>
      </c>
      <c r="C18" s="6" t="str">
        <f>HYPERLINK("http://tm.stut.edu.tw/","http://tm.stut.edu.tw/")</f>
        <v>http://tm.stut.edu.tw/</v>
      </c>
      <c r="D18" s="4"/>
      <c r="E18" s="10" t="str">
        <f>HYPERLINK("http://tm.stut.edu.tw/design/enews.htm","http://tm.stut.edu.tw/design/enews.htm")</f>
        <v>http://tm.stut.edu.tw/design/enews.htm</v>
      </c>
      <c r="F18" s="7" t="s">
        <v>70</v>
      </c>
      <c r="G18" s="3"/>
    </row>
    <row r="19" spans="1:7" ht="25.5">
      <c r="A19" s="4" t="s">
        <v>188</v>
      </c>
      <c r="B19" s="5" t="s">
        <v>185</v>
      </c>
      <c r="C19" s="6" t="str">
        <f>HYPERLINK("http://gmba.stut.edu.tw/","http://gmba.stut.edu.tw/")</f>
        <v>http://gmba.stut.edu.tw/</v>
      </c>
      <c r="D19" s="4"/>
      <c r="E19" s="11" t="str">
        <f>HYPERLINK("http://gmba.stut.edu.tw/","http://gmba.stut.edu.tw/")</f>
        <v>http://gmba.stut.edu.tw/</v>
      </c>
      <c r="F19" s="7" t="s">
        <v>104</v>
      </c>
      <c r="G19" s="3"/>
    </row>
    <row r="20" spans="1:7" ht="38.25">
      <c r="A20" s="4" t="s">
        <v>190</v>
      </c>
      <c r="B20" s="5" t="s">
        <v>146</v>
      </c>
      <c r="C20" s="6" t="str">
        <f>HYPERLINK("http://ba.stut.edu.tw/","http://ba.stut.edu.tw/")</f>
        <v>http://ba.stut.edu.tw/</v>
      </c>
      <c r="D20" s="4"/>
      <c r="E20" s="11" t="str">
        <f>HYPERLINK("http://engwww.ba.stut.edu.tw/","http://engwww.ba.stut.edu.tw/")</f>
        <v>http://engwww.ba.stut.edu.tw/</v>
      </c>
      <c r="F20" s="7" t="s">
        <v>99</v>
      </c>
      <c r="G20" s="3"/>
    </row>
    <row r="21" spans="1:7" ht="25.5">
      <c r="A21" s="4" t="s">
        <v>186</v>
      </c>
      <c r="B21" s="5" t="s">
        <v>174</v>
      </c>
      <c r="C21" s="6" t="str">
        <f>HYPERLINK("http://www.mis.stut.edu.tw/","http://www.mis.stut.edu.tw/")</f>
        <v>http://www.mis.stut.edu.tw/</v>
      </c>
      <c r="D21" s="4"/>
      <c r="E21" s="11" t="str">
        <f>HYPERLINK("http://www.mis.stut.edu.tw/english/index.html","http://www.mis.stut.edu.tw/english/index.html")</f>
        <v>http://www.mis.stut.edu.tw/english/index.html</v>
      </c>
      <c r="F21" s="7" t="s">
        <v>156</v>
      </c>
      <c r="G21" s="3"/>
    </row>
    <row r="22" spans="1:7" ht="25.5">
      <c r="A22" s="4" t="s">
        <v>12</v>
      </c>
      <c r="B22" s="5" t="s">
        <v>109</v>
      </c>
      <c r="C22" s="6" t="str">
        <f>HYPERLINK("http://im.stut.edu.tw/","http://im.stut.edu.tw/")</f>
        <v>http://im.stut.edu.tw/</v>
      </c>
      <c r="D22" s="4"/>
      <c r="E22" s="11" t="str">
        <f>HYPERLINK("http://im.stut.edu.tw/EnglishWeb/index.htm","http://im.stut.edu.tw/EnglishWeb/index.htm")</f>
        <v>http://im.stut.edu.tw/EnglishWeb/index.htm</v>
      </c>
      <c r="F22" s="7" t="s">
        <v>143</v>
      </c>
      <c r="G22" s="3"/>
    </row>
    <row r="23" spans="1:7" ht="12.75">
      <c r="A23" s="4" t="s">
        <v>10</v>
      </c>
      <c r="B23" s="5" t="s">
        <v>183</v>
      </c>
      <c r="C23" s="6" t="str">
        <f>HYPERLINK("http://mit.stut.edu.tw/","http://mit.stut.edu.tw/")</f>
        <v>http://mit.stut.edu.tw/</v>
      </c>
      <c r="D23" s="4"/>
      <c r="E23" s="11" t="str">
        <f>HYPERLINK("http://mit.stut.edu.tw/E20/index.htm","http://mit.stut.edu.tw/EnglishMIT/index.htm")</f>
        <v>http://mit.stut.edu.tw/EnglishMIT/index.htm</v>
      </c>
      <c r="F23" s="7" t="s">
        <v>74</v>
      </c>
      <c r="G23" s="3"/>
    </row>
    <row r="24" spans="1:7" ht="12.75">
      <c r="A24" s="4" t="s">
        <v>8</v>
      </c>
      <c r="B24" s="5" t="s">
        <v>3</v>
      </c>
      <c r="C24" s="6" t="str">
        <f>HYPERLINK("http://mm.stut.edu.tw/","http://mm.stut.edu.tw/")</f>
        <v>http://mm.stut.edu.tw/</v>
      </c>
      <c r="D24" s="4"/>
      <c r="E24" s="12" t="str">
        <f>HYPERLINK("http://mm.stut.edu.tw/english/index.php","http://mm.stut.edu.tw/english/index.php")</f>
        <v>http://mm.stut.edu.tw/english/index.php</v>
      </c>
      <c r="F24" s="7" t="s">
        <v>9</v>
      </c>
      <c r="G24" s="3"/>
    </row>
    <row r="25" spans="1:7" ht="25.5">
      <c r="A25" s="4" t="s">
        <v>6</v>
      </c>
      <c r="B25" s="5" t="s">
        <v>192</v>
      </c>
      <c r="C25" s="6" t="str">
        <f>HYPERLINK("http://leisure.stut.edu.tw/","http://leisure.stut.edu.tw/")</f>
        <v>http://leisure.stut.edu.tw/</v>
      </c>
      <c r="D25" s="4"/>
      <c r="E25" s="6" t="str">
        <f>HYPERLINK("http://engwww.leisure.stut.edu.tw/","http://engwww.leisure.stut.edu.tw/")</f>
        <v>http://engwww.leisure.stut.edu.tw/</v>
      </c>
      <c r="F25" s="7" t="s">
        <v>153</v>
      </c>
      <c r="G25" s="3"/>
    </row>
    <row r="26" spans="1:7" ht="16.5">
      <c r="A26" s="4" t="s">
        <v>17</v>
      </c>
      <c r="B26" s="5" t="s">
        <v>101</v>
      </c>
      <c r="C26" s="13" t="str">
        <f>HYPERLINK("http://hm.stut.edu.tw/","http://hm.stut.edu.tw/")</f>
        <v>http://hm.stut.edu.tw/</v>
      </c>
      <c r="D26" s="4"/>
      <c r="E26" s="4" t="s">
        <v>133</v>
      </c>
      <c r="F26" s="7"/>
      <c r="G26" s="3"/>
    </row>
    <row r="27" spans="1:7" ht="38.25">
      <c r="A27" s="4" t="s">
        <v>16</v>
      </c>
      <c r="B27" s="5" t="s">
        <v>23</v>
      </c>
      <c r="C27" s="8" t="str">
        <f>HYPERLINK("http://law.stut.edu.tw/","http://law.stut.edu.tw/")</f>
        <v>http://law.stut.edu.tw/</v>
      </c>
      <c r="D27" s="4"/>
      <c r="E27" s="6" t="str">
        <f>HYPERLINK("http://law.stut.edu.tw/n_9_1.html","http://law.stut.edu.tw/n_9_1.html")</f>
        <v>http://law.stut.edu.tw/n_9_1.html</v>
      </c>
      <c r="F27" s="7" t="s">
        <v>172</v>
      </c>
      <c r="G27" s="3"/>
    </row>
    <row r="28" spans="1:7" ht="25.5">
      <c r="A28" s="4" t="s">
        <v>15</v>
      </c>
      <c r="B28" s="5" t="s">
        <v>37</v>
      </c>
      <c r="C28" s="8" t="str">
        <f>HYPERLINK("http://fin.stut.edu.tw/","http://fin.stut.edu.tw/")</f>
        <v>http://fin.stut.edu.tw/</v>
      </c>
      <c r="D28" s="4"/>
      <c r="E28" s="6" t="str">
        <f>HYPERLINK("http://engwww.fin.stut.edu.tw/","http://engwww.fin.stut.edu.tw/")</f>
        <v>http://engwww.fin.stut.edu.tw/</v>
      </c>
      <c r="F28" s="7" t="s">
        <v>159</v>
      </c>
      <c r="G28" s="3"/>
    </row>
    <row r="29" spans="1:7" ht="25.5">
      <c r="A29" s="4" t="s">
        <v>14</v>
      </c>
      <c r="B29" s="5" t="s">
        <v>124</v>
      </c>
      <c r="C29" s="6" t="str">
        <f>HYPERLINK("http://ib.stut.edu.tw/","http://ib.stut.edu.tw/")</f>
        <v>http://ib.stut.edu.tw/</v>
      </c>
      <c r="D29" s="4"/>
      <c r="E29" s="6" t="str">
        <f>HYPERLINK("http://engwww.ib.stut.edu.tw/","http://engwww.ib.stut.edu.tw/")</f>
        <v>http://engwww.ib.stut.edu.tw/</v>
      </c>
      <c r="F29" s="7" t="s">
        <v>88</v>
      </c>
      <c r="G29" s="3"/>
    </row>
    <row r="30" spans="1:7" ht="16.5">
      <c r="A30" s="4" t="s">
        <v>19</v>
      </c>
      <c r="B30" s="5" t="s">
        <v>11</v>
      </c>
      <c r="C30" s="13" t="str">
        <f>HYPERLINK("http://eb.stut.edu.tw/","http://eb.stut.edu.tw/")</f>
        <v>http://eb.stut.edu.tw/</v>
      </c>
      <c r="D30" s="4"/>
      <c r="E30" s="4" t="s">
        <v>133</v>
      </c>
      <c r="F30" s="7"/>
      <c r="G30" s="3"/>
    </row>
    <row r="31" spans="1:7" ht="25.5">
      <c r="A31" s="4" t="s">
        <v>18</v>
      </c>
      <c r="B31" s="5" t="s">
        <v>221</v>
      </c>
      <c r="C31" s="6" t="str">
        <f>HYPERLINK("http://accinfo.stut.edu.tw/","http://accinfo.stut.edu.tw/")</f>
        <v>http://accinfo.stut.edu.tw/</v>
      </c>
      <c r="D31" s="4"/>
      <c r="E31" s="6" t="str">
        <f>HYPERLINK("http://engwww.accinfo.stut.edu.tw/","http://engwww.accinfo.stut.edu.tw/")</f>
        <v>http://engwww.accinfo.stut.edu.tw/</v>
      </c>
      <c r="F31" s="7" t="s">
        <v>147</v>
      </c>
      <c r="G31" s="3"/>
    </row>
    <row r="32" spans="1:7" ht="25.5">
      <c r="A32" s="4" t="s">
        <v>5</v>
      </c>
      <c r="B32" s="5" t="s">
        <v>166</v>
      </c>
      <c r="C32" s="6" t="str">
        <f>HYPERLINK("http://society.stut.edu.tw/","http://society.stut.edu.tw/")</f>
        <v>http://society.stut.edu.tw/</v>
      </c>
      <c r="D32" s="4"/>
      <c r="E32" s="6" t="str">
        <f>HYPERLINK("http://society.stut.edu.tw/eg/introduction_eg.html","http://society.stut.edu.tw/eg/introduction_eg.html")</f>
        <v>http://society.stut.edu.tw/eg/introduction_eg.html</v>
      </c>
      <c r="F32" s="7" t="s">
        <v>123</v>
      </c>
      <c r="G32" s="3"/>
    </row>
    <row r="33" spans="1:7" ht="12.75">
      <c r="A33" s="4" t="s">
        <v>27</v>
      </c>
      <c r="B33" s="5" t="s">
        <v>110</v>
      </c>
      <c r="C33" s="6" t="str">
        <f>HYPERLINK("http://ele.stut.edu.tw/","http://ele.stut.edu.tw/")</f>
        <v>http://ele.stut.edu.tw/</v>
      </c>
      <c r="D33" s="4"/>
      <c r="E33" s="6" t="str">
        <f>HYPERLINK("http://engwww.ele.stut.edu.tw/","http://engwww.ele.stut.edu.tw/")</f>
        <v>http://engwww.ele.stut.edu.tw/</v>
      </c>
      <c r="F33" s="7" t="s">
        <v>112</v>
      </c>
      <c r="G33" s="3"/>
    </row>
    <row r="34" spans="1:7" ht="25.5">
      <c r="A34" s="4" t="s">
        <v>26</v>
      </c>
      <c r="B34" s="5" t="s">
        <v>144</v>
      </c>
      <c r="C34" s="6" t="str">
        <f>HYPERLINK("http://english.stut.edu.tw/","http://english.stut.edu.tw/")</f>
        <v>http://english.stut.edu.tw/</v>
      </c>
      <c r="D34" s="4"/>
      <c r="E34" s="6" t="str">
        <f>HYPERLINK("http://engwww.english.stut.edu.tw/","http://engwww.english.stut.edu.tw/")</f>
        <v>http://engwww.english.stut.edu.tw/</v>
      </c>
      <c r="F34" s="7" t="s">
        <v>150</v>
      </c>
      <c r="G34" s="3"/>
    </row>
    <row r="35" spans="1:7" ht="12.75">
      <c r="A35" s="4" t="s">
        <v>29</v>
      </c>
      <c r="B35" s="5" t="s">
        <v>177</v>
      </c>
      <c r="C35" s="6" t="str">
        <f>HYPERLINK("http://japan.stut.edu.tw/","http://japan.stut.edu.tw/")</f>
        <v>http://japan.stut.edu.tw/</v>
      </c>
      <c r="D35" s="4"/>
      <c r="E35" s="6" t="str">
        <f>HYPERLINK("http://engwww.japan.stut.edu.tw/","http://engwww.japan.stut.edu.tw/")</f>
        <v>http://engwww.japan.stut.edu.tw/</v>
      </c>
      <c r="F35" s="7" t="s">
        <v>122</v>
      </c>
      <c r="G35" s="3"/>
    </row>
    <row r="36" spans="1:7" ht="25.5">
      <c r="A36" s="4" t="s">
        <v>28</v>
      </c>
      <c r="B36" s="5" t="s">
        <v>100</v>
      </c>
      <c r="C36" s="6" t="str">
        <f>HYPERLINK("http://childcare.stut.edu.tw/","http://childcare.stut.edu.tw/")</f>
        <v>http://childcare.stut.edu.tw/</v>
      </c>
      <c r="D36" s="4"/>
      <c r="E36" s="10" t="str">
        <f>HYPERLINK("http://childcare.stut.edu.tw/index.php/english","http://childcare.stut.edu.tw/index.php/english")</f>
        <v>http://childcare.stut.edu.tw/index.php/english</v>
      </c>
      <c r="F36" s="7" t="s">
        <v>115</v>
      </c>
      <c r="G36" s="3"/>
    </row>
    <row r="37" spans="1:7" ht="25.5">
      <c r="A37" s="4" t="s">
        <v>32</v>
      </c>
      <c r="B37" s="5" t="s">
        <v>79</v>
      </c>
      <c r="C37" s="6" t="str">
        <f>HYPERLINK("http://cfte.stut.edu.tw/","http://cfte.stut.edu.tw/")</f>
        <v>http://cfte.stut.edu.tw/</v>
      </c>
      <c r="D37" s="4"/>
      <c r="E37" s="11" t="str">
        <f>HYPERLINK("http://cfte.stut.edu.tw/sites/cfte.stut.edu.tw/files/English/index.html","http://cfte.stut.edu.tw/sites/cfte.stut.edu.tw/files/English/index.html")</f>
        <v>http://cfte.stut.edu.tw/sites/cfte.stut.edu.tw/files/English/index.html</v>
      </c>
      <c r="F37" s="7" t="s">
        <v>60</v>
      </c>
      <c r="G37" s="3"/>
    </row>
    <row r="38" spans="1:7" ht="25.5">
      <c r="A38" s="4" t="s">
        <v>30</v>
      </c>
      <c r="B38" s="5" t="s">
        <v>179</v>
      </c>
      <c r="C38" s="6" t="str">
        <f>HYPERLINK("http://pec.stut.edu.tw/","http://pec.stut.edu.tw/")</f>
        <v>http://pec.stut.edu.tw/</v>
      </c>
      <c r="D38" s="4"/>
      <c r="E38" s="12" t="str">
        <f>HYPERLINK("http://engwww.pec.stut.edu.tw/","http://engwww.pec.stut.edu.tw/")</f>
        <v>http://engwww.pec.stut.edu.tw/</v>
      </c>
      <c r="F38" s="7" t="s">
        <v>134</v>
      </c>
      <c r="G38" s="3"/>
    </row>
    <row r="39" spans="1:7" ht="16.5">
      <c r="A39" s="4" t="s">
        <v>35</v>
      </c>
      <c r="B39" s="5" t="s">
        <v>131</v>
      </c>
      <c r="C39" s="13" t="str">
        <f>HYPERLINK("http://lc.stut.edu.tw/","http://lc.stut.edu.tw/")</f>
        <v>http://lc.stut.edu.tw/</v>
      </c>
      <c r="D39" s="4"/>
      <c r="E39" s="4" t="s">
        <v>133</v>
      </c>
      <c r="F39" s="7"/>
      <c r="G39" s="3"/>
    </row>
    <row r="40" spans="1:7" ht="38.25">
      <c r="A40" s="4" t="s">
        <v>34</v>
      </c>
      <c r="B40" s="5" t="s">
        <v>116</v>
      </c>
      <c r="C40" s="6" t="str">
        <f>HYPERLINK("http://cdd.stut.edu.tw/","http://cdd.stut.edu.tw/")</f>
        <v>http://cdd.stut.edu.tw/</v>
      </c>
      <c r="D40" s="4"/>
      <c r="E40" s="6" t="str">
        <f>HYPERLINK("http://cdd.stut.edu.tw/e_about.html","http://cdd.stut.edu.tw/e_about.html")</f>
        <v>http://cdd.stut.edu.tw/e_about.html</v>
      </c>
      <c r="F40" s="7" t="s">
        <v>161</v>
      </c>
      <c r="G40" s="3"/>
    </row>
    <row r="41" spans="1:7" ht="16.5">
      <c r="A41" s="4" t="s">
        <v>36</v>
      </c>
      <c r="B41" s="5" t="s">
        <v>145</v>
      </c>
      <c r="C41" s="9" t="str">
        <f>HYPERLINK("http://www.vc.stut.edu.tw/","http://www.vc.stut.edu.tw/")</f>
        <v>http://www.vc.stut.edu.tw/</v>
      </c>
      <c r="D41" s="4"/>
      <c r="E41" s="4" t="s">
        <v>133</v>
      </c>
      <c r="F41" s="7"/>
      <c r="G41" s="3"/>
    </row>
    <row r="42" spans="1:7" ht="12.75">
      <c r="A42" s="4" t="s">
        <v>24</v>
      </c>
      <c r="B42" s="5" t="s">
        <v>39</v>
      </c>
      <c r="C42" s="8" t="str">
        <f>HYPERLINK("http://www.ic.stut.edu.tw/ic2009/","http://www.ic.stut.edu.tw/ic2009/")</f>
        <v>http://www.ic.stut.edu.tw/ic2009/</v>
      </c>
      <c r="D42" s="4"/>
      <c r="E42" s="10" t="str">
        <f>HYPERLINK("http://www.ic.stut.edu.tw/ic2006/en_overview.htm","http://www.ic.stut.edu.tw/ic2006/en_overview.htm")</f>
        <v>http://www.ic.stut.edu.tw/ic2006/en_overview.htm</v>
      </c>
      <c r="F42" s="7" t="s">
        <v>61</v>
      </c>
      <c r="G42" s="14"/>
    </row>
    <row r="43" spans="1:7" ht="38.25">
      <c r="A43" s="4" t="s">
        <v>25</v>
      </c>
      <c r="B43" s="5" t="s">
        <v>72</v>
      </c>
      <c r="C43" s="8" t="str">
        <f>HYPERLINK("http://www.mes.stut.edu.tw/","http://www.mes.stut.edu.tw/")</f>
        <v>http://www.mes.stut.edu.tw/</v>
      </c>
      <c r="D43" s="4"/>
      <c r="E43" s="12" t="str">
        <f>HYPERLINK("http://www.mes.stut.edu.tw/stut_mes/english/","http://www.mes.stut.edu.tw/stut_mes/english/")</f>
        <v>http://www.mes.stut.edu.tw/stut_mes/english/</v>
      </c>
      <c r="F43" s="7" t="s">
        <v>73</v>
      </c>
      <c r="G43" s="3"/>
    </row>
    <row r="44" spans="1:7" ht="16.5">
      <c r="A44" s="4" t="s">
        <v>62</v>
      </c>
      <c r="B44" s="4" t="s">
        <v>182</v>
      </c>
      <c r="C44" s="13" t="str">
        <f>HYPERLINK("http://www.cpd.stut.edu.tw/","http://www.cpd.stut.edu.tw/")</f>
        <v>http://www.cpd.stut.edu.tw/</v>
      </c>
      <c r="D44" s="4"/>
      <c r="E44" s="4" t="s">
        <v>133</v>
      </c>
      <c r="F44" s="7"/>
      <c r="G44" s="3"/>
    </row>
    <row r="45" spans="1:7" ht="38.25">
      <c r="A45" s="4" t="s">
        <v>59</v>
      </c>
      <c r="B45" s="5" t="s">
        <v>149</v>
      </c>
      <c r="C45" s="6" t="str">
        <f>HYPERLINK("http://genedu.stut.edu.tw/","http://genedu.stut.edu.tw/")</f>
        <v>http://genedu.stut.edu.tw/</v>
      </c>
      <c r="D45" s="4"/>
      <c r="E45" s="10" t="str">
        <f>HYPERLINK("http://engwww.genedu.stut.edu.tw/","http://engwww.genedu.stut.edu.tw/")</f>
        <v>http://engwww.genedu.stut.edu.tw/</v>
      </c>
      <c r="F45" s="7" t="s">
        <v>167</v>
      </c>
      <c r="G45" s="3"/>
    </row>
    <row r="46" spans="1:7" ht="25.5">
      <c r="A46" s="4" t="s">
        <v>57</v>
      </c>
      <c r="B46" s="5" t="s">
        <v>140</v>
      </c>
      <c r="C46" s="6" t="str">
        <f>HYPERLINK("http://clc.stut.edu.tw/","http://clc.stut.edu.tw/")</f>
        <v>http://clc.stut.edu.tw/</v>
      </c>
      <c r="D46" s="4"/>
      <c r="E46" s="12" t="str">
        <f>HYPERLINK("http://clc.stut.edu.tw/ENG/index-eng.html","http://clc.stut.edu.tw/ENG/index-eng.html")</f>
        <v>http://clc.stut.edu.tw/ENG/index-eng.html</v>
      </c>
      <c r="F46" s="7" t="s">
        <v>102</v>
      </c>
      <c r="G46" s="3"/>
    </row>
    <row r="47" spans="1:7" ht="16.5">
      <c r="A47" s="4" t="s">
        <v>55</v>
      </c>
      <c r="B47" s="5" t="s">
        <v>126</v>
      </c>
      <c r="C47" s="13" t="str">
        <f>HYPERLINK("http://nec.stut.edu.tw/","http://nec.stut.edu.tw/")</f>
        <v>http://nec.stut.edu.tw/</v>
      </c>
      <c r="D47" s="4"/>
      <c r="E47" s="4" t="s">
        <v>133</v>
      </c>
      <c r="F47" s="7"/>
      <c r="G47" s="3"/>
    </row>
    <row r="48" spans="1:7" ht="12.75">
      <c r="A48" s="4" t="s">
        <v>53</v>
      </c>
      <c r="B48" s="5" t="s">
        <v>13</v>
      </c>
      <c r="C48" s="6" t="str">
        <f>HYPERLINK("http://pmrdc.stut.edu.tw/","http://pmrdc.stut.edu.tw/")</f>
        <v>http://pmrdc.stut.edu.tw/</v>
      </c>
      <c r="D48" s="4"/>
      <c r="E48" s="10" t="str">
        <f>HYPERLINK("http://pmrdc.stut.edu.tw/e1.htm","http://pmrdc.stut.edu.tw/e1.htm")</f>
        <v>http://pmrdc.stut.edu.tw/e1.htm</v>
      </c>
      <c r="F48" s="7" t="s">
        <v>170</v>
      </c>
      <c r="G48" s="3"/>
    </row>
    <row r="49" spans="1:7" ht="12.75">
      <c r="A49" s="4" t="s">
        <v>52</v>
      </c>
      <c r="B49" s="5" t="s">
        <v>164</v>
      </c>
      <c r="C49" s="6" t="str">
        <f>HYPERLINK("http://robot.stut.edu.tw/","http://robot.stut.edu.tw/")</f>
        <v>http://robot.stut.edu.tw/</v>
      </c>
      <c r="D49" s="4"/>
      <c r="E49" s="11" t="str">
        <f>HYPERLINK("http://robot.stut.edu.tw/index.php?option=com_content&amp;view=category&amp;layout=blog&amp;id=44&amp;Itemid=125","http://robot.stut.edu.tw/index.php?option=com_content&amp;view=category&amp;layout=blog&amp;id=44&amp;Itemid=125")</f>
        <v>http://robot.stut.edu.tw/index.php?option=com_content&amp;view=category&amp;layout=blog&amp;id=44&amp;Itemid=125</v>
      </c>
      <c r="F49" s="7" t="s">
        <v>128</v>
      </c>
      <c r="G49" s="3"/>
    </row>
    <row r="50" spans="1:7" ht="25.5">
      <c r="A50" s="4" t="s">
        <v>50</v>
      </c>
      <c r="B50" s="5" t="s">
        <v>47</v>
      </c>
      <c r="C50" s="6" t="str">
        <f>HYPERLINK("http://mafa.stut.edu.tw/","http://mafa.stut.edu.tw/")</f>
        <v>http://mafa.stut.edu.tw/</v>
      </c>
      <c r="D50" s="4"/>
      <c r="E50" s="11" t="str">
        <f>HYPERLINK("http://mafa.stut.edu.tw/index.php?option=com_content&amp;view=article&amp;id=17&amp;Itemid=49","http://mafa.stut.edu.tw/index.php?option=com_content&amp;view=article&amp;id=17&amp;Itemid=49")</f>
        <v>http://mafa.stut.edu.tw/index.php?option=com_content&amp;view=article&amp;id=17&amp;Itemid=49</v>
      </c>
      <c r="F50" s="7" t="s">
        <v>7</v>
      </c>
      <c r="G50" s="3"/>
    </row>
    <row r="51" spans="1:7" ht="38.25">
      <c r="A51" s="4" t="s">
        <v>48</v>
      </c>
      <c r="B51" s="5" t="s">
        <v>218</v>
      </c>
      <c r="C51" s="13" t="str">
        <f>HYPERLINK("http://nano.stut.edu.tw/","http://nano.stut.edu.tw/")</f>
        <v>http://nano.stut.edu.tw/</v>
      </c>
      <c r="D51" s="4"/>
      <c r="E51" s="12" t="str">
        <f>HYPERLINK("http://nano.stut.edu.tw/eng/","http://nano.stut.edu.tw/eng/")</f>
        <v>http://nano.stut.edu.tw/eng/</v>
      </c>
      <c r="F51" s="7" t="s">
        <v>119</v>
      </c>
      <c r="G51" s="3"/>
    </row>
    <row r="52" spans="1:7" ht="16.5">
      <c r="A52" s="15" t="s">
        <v>46</v>
      </c>
      <c r="B52" s="16" t="s">
        <v>103</v>
      </c>
      <c r="C52" s="17" t="str">
        <f>HYPERLINK("http://www.eecs.stut.edu.tw/~nice/","http://www.eecs.stut.edu.tw/~nice/")</f>
        <v>http://www.eecs.stut.edu.tw/~nice/</v>
      </c>
      <c r="D52" s="15"/>
      <c r="E52" s="15"/>
      <c r="F52" s="7"/>
      <c r="G52" s="18"/>
    </row>
    <row r="53" spans="1:7" ht="38.25">
      <c r="A53" s="4" t="s">
        <v>43</v>
      </c>
      <c r="B53" s="5" t="s">
        <v>33</v>
      </c>
      <c r="C53" s="6" t="str">
        <f>HYPERLINK("http://sem.stut.edu.tw/","http://sem.stut.edu.tw/")</f>
        <v>http://sem.stut.edu.tw/</v>
      </c>
      <c r="D53" s="4"/>
      <c r="E53" s="10" t="str">
        <f>HYPERLINK("http://sem.stut.edu.tw/english/index.htm","http://sem.stut.edu.tw/english/index.htm")</f>
        <v>http://sem.stut.edu.tw/english/index.htm</v>
      </c>
      <c r="F53" s="7" t="s">
        <v>105</v>
      </c>
      <c r="G53" s="3"/>
    </row>
    <row r="54" spans="1:7" ht="38.25">
      <c r="A54" s="4" t="s">
        <v>44</v>
      </c>
      <c r="B54" s="5" t="s">
        <v>113</v>
      </c>
      <c r="C54" s="6" t="str">
        <f>HYPERLINK("http://rcbt.stut.edu.tw/","http://rcbt.stut.edu.tw/")</f>
        <v>http://rcbt.stut.edu.tw/</v>
      </c>
      <c r="D54" s="4"/>
      <c r="E54" s="11" t="str">
        <f>HYPERLINK("http://rcbt.stut.edu.tw/en/index.php","http://rcbt.stut.edu.tw/en/index.php")</f>
        <v>http://rcbt.stut.edu.tw/en/index.php</v>
      </c>
      <c r="F54" s="7" t="s">
        <v>175</v>
      </c>
      <c r="G54" s="3"/>
    </row>
    <row r="55" spans="1:7" ht="12.75">
      <c r="A55" s="4" t="s">
        <v>84</v>
      </c>
      <c r="B55" s="5" t="s">
        <v>139</v>
      </c>
      <c r="C55" s="6" t="str">
        <f>HYPERLINK("http://amc.stut.edu.tw/","http://amc.stut.edu.tw/")</f>
        <v>http://amc.stut.edu.tw/</v>
      </c>
      <c r="D55" s="4"/>
      <c r="E55" s="12" t="str">
        <f>HYPERLINK("http://amc.stut.edu.tw/index_e.html","http://amc.stut.edu.tw/index_e.html")</f>
        <v>http://amc.stut.edu.tw/index_e.html</v>
      </c>
      <c r="F55" s="7" t="s">
        <v>122</v>
      </c>
      <c r="G55" s="3"/>
    </row>
    <row r="56" spans="1:7" ht="16.5">
      <c r="A56" s="4" t="s">
        <v>83</v>
      </c>
      <c r="B56" s="5" t="s">
        <v>158</v>
      </c>
      <c r="C56" s="13" t="str">
        <f>HYPERLINK("http://medasst.mech.stut.edu.tw/","http://medasst.mech.stut.edu.tw/")</f>
        <v>http://medasst.mech.stut.edu.tw/</v>
      </c>
      <c r="D56" s="4"/>
      <c r="E56" s="4" t="s">
        <v>133</v>
      </c>
      <c r="F56" s="7"/>
      <c r="G56" s="3"/>
    </row>
    <row r="57" spans="1:7" ht="12.75">
      <c r="A57" s="15" t="s">
        <v>86</v>
      </c>
      <c r="B57" s="16" t="s">
        <v>121</v>
      </c>
      <c r="C57" s="19"/>
      <c r="D57" s="15"/>
      <c r="E57" s="15"/>
      <c r="F57" s="7"/>
      <c r="G57" s="18"/>
    </row>
    <row r="58" spans="1:7" ht="38.25">
      <c r="A58" s="4" t="s">
        <v>85</v>
      </c>
      <c r="B58" s="5" t="s">
        <v>154</v>
      </c>
      <c r="C58" s="8" t="str">
        <f>HYPERLINK("http://creativity.stut.edu.tw/","http://creativity.stut.edu.tw/")</f>
        <v>http://creativity.stut.edu.tw/</v>
      </c>
      <c r="D58" s="4"/>
      <c r="E58" s="6" t="str">
        <f>HYPERLINK("http://creativity.stut.edu.tw/E-news.html","http://creativity.stut.edu.tw/E-news.html")</f>
        <v>http://creativity.stut.edu.tw/E-news.html</v>
      </c>
      <c r="F58" s="7" t="s">
        <v>42</v>
      </c>
      <c r="G58" s="3"/>
    </row>
    <row r="59" spans="1:7" ht="16.5">
      <c r="A59" s="15" t="s">
        <v>80</v>
      </c>
      <c r="B59" s="16" t="s">
        <v>120</v>
      </c>
      <c r="C59" s="17" t="str">
        <f>HYPERLINK("http://cmd.cdd.stut.edu.tw/","http://cmd.cdd.stut.edu.tw/")</f>
        <v>http://cmd.cdd.stut.edu.tw/</v>
      </c>
      <c r="D59" s="15"/>
      <c r="E59" s="15"/>
      <c r="F59" s="7"/>
      <c r="G59" s="18"/>
    </row>
    <row r="60" spans="1:7" ht="16.5">
      <c r="A60" s="15" t="s">
        <v>76</v>
      </c>
      <c r="B60" s="16" t="s">
        <v>137</v>
      </c>
      <c r="C60" s="17" t="str">
        <f>HYPERLINK("http://ebrc.stut.edu.tw/","http://ebrc.stut.edu.tw/")</f>
        <v>http://ebrc.stut.edu.tw/</v>
      </c>
      <c r="D60" s="15"/>
      <c r="E60" s="15"/>
      <c r="F60" s="7"/>
      <c r="G60" s="18"/>
    </row>
    <row r="61" spans="1:7" ht="12.75">
      <c r="A61" s="4" t="s">
        <v>81</v>
      </c>
      <c r="B61" s="5" t="s">
        <v>180</v>
      </c>
      <c r="C61" s="4" t="s">
        <v>133</v>
      </c>
      <c r="D61" s="4"/>
      <c r="E61" s="4" t="s">
        <v>133</v>
      </c>
      <c r="F61" s="7"/>
      <c r="G61" s="3"/>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D4" sqref="D4"/>
    </sheetView>
  </sheetViews>
  <sheetFormatPr defaultColWidth="11.421875" defaultRowHeight="15.75" customHeight="1"/>
  <cols>
    <col min="1" max="1" width="5.140625" style="0" customWidth="1"/>
    <col min="2" max="2" width="11.8515625" style="0" customWidth="1"/>
    <col min="3" max="3" width="44.421875" style="0" customWidth="1"/>
    <col min="4" max="4" width="100.00390625" style="0" customWidth="1"/>
  </cols>
  <sheetData>
    <row r="1" spans="1:4" ht="15.75" customHeight="1">
      <c r="A1" s="2"/>
      <c r="B1" s="2" t="s">
        <v>56</v>
      </c>
      <c r="C1" s="20" t="s">
        <v>38</v>
      </c>
      <c r="D1" s="21" t="s">
        <v>108</v>
      </c>
    </row>
    <row r="2" spans="1:4" ht="76.5">
      <c r="A2" s="4" t="s">
        <v>64</v>
      </c>
      <c r="B2" s="5" t="s">
        <v>82</v>
      </c>
      <c r="C2" s="6" t="str">
        <f>HYPERLINK("http://engwww.academic.stut.edu.tw/","http://engwww.academic.stut.edu.tw/")</f>
        <v>http://engwww.academic.stut.edu.tw/</v>
      </c>
      <c r="D2" s="7" t="s">
        <v>20</v>
      </c>
    </row>
    <row r="3" spans="1:4" ht="51">
      <c r="A3" s="4" t="s">
        <v>63</v>
      </c>
      <c r="B3" s="5" t="s">
        <v>45</v>
      </c>
      <c r="C3" s="6" t="str">
        <f>HYPERLINK("http://engwww.osa.stut.edu.tw/","http://engwww.osa.stut.edu.tw/")</f>
        <v>http://engwww.osa.stut.edu.tw/</v>
      </c>
      <c r="D3" s="7" t="s">
        <v>195</v>
      </c>
    </row>
    <row r="4" spans="1:4" ht="15.75" customHeight="1">
      <c r="A4" s="4" t="s">
        <v>69</v>
      </c>
      <c r="B4" s="5" t="s">
        <v>212</v>
      </c>
      <c r="C4" s="6" t="str">
        <f>HYPERLINK("http://gen.stut.edu.tw/english.html","http://gen.stut.edu.tw/english.html")</f>
        <v>http://gen.stut.edu.tw/english.html</v>
      </c>
      <c r="D4" s="4" t="s">
        <v>160</v>
      </c>
    </row>
    <row r="5" spans="1:4" ht="127.5">
      <c r="A5" s="4" t="s">
        <v>68</v>
      </c>
      <c r="B5" s="5" t="s">
        <v>213</v>
      </c>
      <c r="C5" s="6" t="str">
        <f>HYPERLINK("http://night.stut.edu.tw/eng/","http://night.stut.edu.tw/eng/")</f>
        <v>http://night.stut.edu.tw/eng/</v>
      </c>
      <c r="D5" s="7" t="s">
        <v>77</v>
      </c>
    </row>
    <row r="6" spans="1:4" ht="15.75" customHeight="1">
      <c r="A6" s="4" t="s">
        <v>67</v>
      </c>
      <c r="B6" s="5" t="s">
        <v>0</v>
      </c>
      <c r="C6" s="4" t="s">
        <v>133</v>
      </c>
      <c r="D6" s="7" t="s">
        <v>75</v>
      </c>
    </row>
    <row r="7" spans="1:4" ht="38.25">
      <c r="A7" s="4" t="s">
        <v>66</v>
      </c>
      <c r="B7" s="5" t="s">
        <v>1</v>
      </c>
      <c r="C7" s="6" t="str">
        <f>HYPERLINK("http://engwww.pers.stut.edu.tw/","http://engwww.pers.stut.edu.tw/")</f>
        <v>http://engwww.pers.stut.edu.tw/</v>
      </c>
      <c r="D7" s="7" t="s">
        <v>58</v>
      </c>
    </row>
    <row r="8" spans="1:4" ht="38.25">
      <c r="A8" s="4" t="s">
        <v>54</v>
      </c>
      <c r="B8" s="5" t="s">
        <v>178</v>
      </c>
      <c r="C8" s="6" t="str">
        <f>HYPERLINK("http://account.stut.edu.tw/index.php/english","http://account.stut.edu.tw/index.php/english")</f>
        <v>http://account.stut.edu.tw/index.php/english</v>
      </c>
      <c r="D8" s="7" t="s">
        <v>40</v>
      </c>
    </row>
    <row r="9" spans="1:4" ht="38.25">
      <c r="A9" s="4" t="s">
        <v>51</v>
      </c>
      <c r="B9" s="5" t="s">
        <v>203</v>
      </c>
      <c r="C9" s="6" t="str">
        <f>HYPERLINK("http://military.stut.edu.tw/eng.htm","http://military.stut.edu.tw/eng.htm")</f>
        <v>http://military.stut.edu.tw/eng.htm</v>
      </c>
      <c r="D9" s="7" t="s">
        <v>130</v>
      </c>
    </row>
    <row r="10" spans="1:4" ht="114.75">
      <c r="A10" s="4" t="s">
        <v>49</v>
      </c>
      <c r="B10" s="5" t="s">
        <v>127</v>
      </c>
      <c r="C10" s="6" t="str">
        <f>HYPERLINK("http://lib.stut.edu.tw/e_libweb/index.php","http://lib.stut.edu.tw/e_libweb/index.php")</f>
        <v>http://lib.stut.edu.tw/e_libweb/index.php</v>
      </c>
      <c r="D10" s="7" t="s">
        <v>184</v>
      </c>
    </row>
    <row r="11" spans="1:4" ht="76.5">
      <c r="A11" s="4" t="s">
        <v>89</v>
      </c>
      <c r="B11" s="5" t="s">
        <v>2</v>
      </c>
      <c r="C11" s="6" t="str">
        <f>HYPERLINK("http://rd.stut.edu.tw/en_version/index.htm","http://rd.stut.edu.tw/en_version/index.htm")</f>
        <v>http://rd.stut.edu.tw/en_version/index.htm</v>
      </c>
      <c r="D11" s="7" t="s">
        <v>31</v>
      </c>
    </row>
    <row r="12" spans="1:4" ht="127.5">
      <c r="A12" s="4" t="s">
        <v>87</v>
      </c>
      <c r="B12" s="5" t="s">
        <v>204</v>
      </c>
      <c r="C12" s="6" t="str">
        <f>HYPERLINK("http://engwww.cc.stut.edu.tw/","http://engwww.cc.stut.edu.tw/")</f>
        <v>http://engwww.cc.stut.edu.tw/</v>
      </c>
      <c r="D12" s="7" t="s">
        <v>168</v>
      </c>
    </row>
    <row r="13" spans="1:4" ht="25.5">
      <c r="A13" s="4" t="s">
        <v>91</v>
      </c>
      <c r="B13" s="5" t="s">
        <v>148</v>
      </c>
      <c r="C13" s="6" t="str">
        <f>HYPERLINK("http://engwww.cdtl.stut.edu.tw/","http://engwww.cdtl.stut.edu.tw/")</f>
        <v>http://engwww.cdtl.stut.edu.tw/</v>
      </c>
      <c r="D13" s="7" t="s">
        <v>191</v>
      </c>
    </row>
    <row r="14" spans="1:4" ht="15.75" customHeight="1">
      <c r="A14" s="4" t="s">
        <v>90</v>
      </c>
      <c r="B14" s="5" t="s">
        <v>117</v>
      </c>
      <c r="C14" s="4" t="s">
        <v>133</v>
      </c>
      <c r="D14" s="7" t="s">
        <v>75</v>
      </c>
    </row>
    <row r="15" spans="1:4" ht="38.25">
      <c r="A15" s="4" t="s">
        <v>93</v>
      </c>
      <c r="B15" s="5" t="s">
        <v>142</v>
      </c>
      <c r="C15" s="6" t="str">
        <f>HYPERLINK("http://epc.stut.edu.tw/english/","http://epc.stut.edu.tw/english/")</f>
        <v>http://epc.stut.edu.tw/english/</v>
      </c>
      <c r="D15" s="7" t="s">
        <v>151</v>
      </c>
    </row>
    <row r="16" spans="1:4" ht="15.75" customHeight="1">
      <c r="A16" s="4" t="s">
        <v>92</v>
      </c>
      <c r="B16" s="5" t="s">
        <v>97</v>
      </c>
      <c r="C16" s="4" t="s">
        <v>133</v>
      </c>
      <c r="D16" s="7" t="s">
        <v>75</v>
      </c>
    </row>
    <row r="17" spans="1:4" ht="102">
      <c r="A17" s="4" t="s">
        <v>96</v>
      </c>
      <c r="B17" s="5" t="s">
        <v>163</v>
      </c>
      <c r="C17" s="6" t="str">
        <f>HYPERLINK("http://www.vc.stut.edu.tw/ac/eng/e-achome.htm","http://www.vc.stut.edu.tw/ac/eng/e-achome.htm")</f>
        <v>http://www.vc.stut.edu.tw/ac/eng/e-achome.htm</v>
      </c>
      <c r="D17" s="7" t="s">
        <v>138</v>
      </c>
    </row>
    <row r="18" spans="1:4" ht="15.75" customHeight="1">
      <c r="A18" s="4" t="s">
        <v>94</v>
      </c>
      <c r="B18" s="5" t="s">
        <v>187</v>
      </c>
      <c r="C18" s="4" t="s">
        <v>133</v>
      </c>
      <c r="D18" s="7" t="s">
        <v>75</v>
      </c>
    </row>
    <row r="19" spans="1:4" ht="127.5">
      <c r="A19" s="4" t="s">
        <v>78</v>
      </c>
      <c r="B19" s="5" t="s">
        <v>135</v>
      </c>
      <c r="C19" s="6" t="str">
        <f>HYPERLINK("http://test.orzidea.com/en/home/main.html","http://test.orzidea.com/en/home/main.html")</f>
        <v>http://test.orzidea.com/en/home/main.html</v>
      </c>
      <c r="D19" s="22" t="s">
        <v>176</v>
      </c>
    </row>
    <row r="20" spans="1:4" ht="114.75">
      <c r="A20" s="4" t="s">
        <v>57</v>
      </c>
      <c r="B20" s="5" t="s">
        <v>140</v>
      </c>
      <c r="C20" s="6" t="str">
        <f>HYPERLINK("http://clc.stut.edu.tw/ENG/index-eng.html","http://clc.stut.edu.tw/ENG/index-eng.html")</f>
        <v>http://clc.stut.edu.tw/ENG/index-eng.html</v>
      </c>
      <c r="D20" s="23" t="s">
        <v>21</v>
      </c>
    </row>
    <row r="21" spans="1:4" ht="38.25">
      <c r="A21" s="26" t="s">
        <v>107</v>
      </c>
      <c r="B21" s="26"/>
      <c r="C21" s="26"/>
      <c r="D21" s="24" t="s">
        <v>4</v>
      </c>
    </row>
    <row r="22" spans="1:4" ht="12.75">
      <c r="A22" s="26"/>
      <c r="B22" s="26"/>
      <c r="C22" s="26"/>
      <c r="D22" s="25" t="s">
        <v>132</v>
      </c>
    </row>
    <row r="23" spans="1:3" ht="15.75" customHeight="1">
      <c r="A23" s="24"/>
      <c r="B23" s="24"/>
      <c r="C23" s="24"/>
    </row>
  </sheetData>
  <sheetProtection/>
  <mergeCells count="1">
    <mergeCell ref="A21:C22"/>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2012-05-04T06:06:58Z</dcterms:created>
  <dcterms:modified xsi:type="dcterms:W3CDTF">2012-05-04T06:15:21Z</dcterms:modified>
  <cp:category/>
  <cp:version/>
  <cp:contentType/>
  <cp:contentStatus/>
</cp:coreProperties>
</file>